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git\apps\platforma-docs\dokumentacja-support\"/>
    </mc:Choice>
  </mc:AlternateContent>
  <xr:revisionPtr revIDLastSave="0" documentId="8_{3FB6D38D-EEE2-4CD0-AE3E-C032A0853F32}" xr6:coauthVersionLast="47" xr6:coauthVersionMax="47" xr10:uidLastSave="{00000000-0000-0000-0000-000000000000}"/>
  <bookViews>
    <workbookView xWindow="-110" yWindow="-110" windowWidth="19420" windowHeight="10300" xr2:uid="{ACDE1CFF-DD72-4CDA-96B9-7A4E1348DCDA}"/>
  </bookViews>
  <sheets>
    <sheet name="Kalkulacja system po korekcie  " sheetId="5" r:id="rId1"/>
    <sheet name="Kalkulacja system" sheetId="4" r:id="rId2"/>
    <sheet name="Kalkulacja jbb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5" l="1"/>
  <c r="D22" i="5"/>
  <c r="D23" i="5"/>
  <c r="D21" i="5"/>
  <c r="D22" i="4"/>
  <c r="D21" i="4"/>
  <c r="D23" i="4"/>
  <c r="D24" i="5" l="1"/>
  <c r="D25" i="5" s="1"/>
  <c r="D24" i="4"/>
  <c r="D25" i="4" s="1"/>
</calcChain>
</file>

<file path=xl/sharedStrings.xml><?xml version="1.0" encoding="utf-8"?>
<sst xmlns="http://schemas.openxmlformats.org/spreadsheetml/2006/main" count="101" uniqueCount="63">
  <si>
    <t>LAB000056</t>
  </si>
  <si>
    <t>LAB000005</t>
  </si>
  <si>
    <t>LAB000002</t>
  </si>
  <si>
    <t>PZ</t>
  </si>
  <si>
    <t>RW-P</t>
  </si>
  <si>
    <t>KO_PZ</t>
  </si>
  <si>
    <t>KO_RWP</t>
  </si>
  <si>
    <t>WM+</t>
  </si>
  <si>
    <t>WM-</t>
  </si>
  <si>
    <t>MAGAZYN 300,315,400,1300</t>
  </si>
  <si>
    <t>Przyjęcia</t>
  </si>
  <si>
    <t>Rozchody</t>
  </si>
  <si>
    <r>
      <t xml:space="preserve">PZ -2 822 816,12   </t>
    </r>
    <r>
      <rPr>
        <b/>
        <sz val="11"/>
        <color rgb="FFFF0000"/>
        <rFont val="Calibri"/>
        <family val="2"/>
        <charset val="238"/>
        <scheme val="minor"/>
      </rPr>
      <t>(300)</t>
    </r>
  </si>
  <si>
    <r>
      <t xml:space="preserve">RW -1 535 273,17        </t>
    </r>
    <r>
      <rPr>
        <b/>
        <sz val="11"/>
        <color rgb="FFFF0000"/>
        <rFont val="Calibri"/>
        <family val="2"/>
        <charset val="238"/>
        <scheme val="minor"/>
      </rPr>
      <t>(300)</t>
    </r>
  </si>
  <si>
    <r>
      <t xml:space="preserve">PZI - 11 629,50 </t>
    </r>
    <r>
      <rPr>
        <b/>
        <sz val="11"/>
        <color rgb="FFFF0000"/>
        <rFont val="Calibri"/>
        <family val="2"/>
        <charset val="238"/>
        <scheme val="minor"/>
      </rPr>
      <t>(300)</t>
    </r>
  </si>
  <si>
    <r>
      <t xml:space="preserve">RW-P - 1 376 300,68 </t>
    </r>
    <r>
      <rPr>
        <b/>
        <sz val="11"/>
        <color rgb="FFFF0000"/>
        <rFont val="Calibri"/>
        <family val="2"/>
        <charset val="238"/>
        <scheme val="minor"/>
      </rPr>
      <t>(300)</t>
    </r>
  </si>
  <si>
    <r>
      <t xml:space="preserve">WZZ - (-11 833,85) </t>
    </r>
    <r>
      <rPr>
        <b/>
        <sz val="11"/>
        <color rgb="FFFF0000"/>
        <rFont val="Calibri"/>
        <family val="2"/>
        <charset val="238"/>
        <scheme val="minor"/>
      </rPr>
      <t>(300)</t>
    </r>
  </si>
  <si>
    <r>
      <t xml:space="preserve">RW-S - 3 889,11  </t>
    </r>
    <r>
      <rPr>
        <b/>
        <sz val="11"/>
        <color rgb="FF00B0F0"/>
        <rFont val="Calibri"/>
        <family val="2"/>
        <charset val="238"/>
        <scheme val="minor"/>
      </rPr>
      <t>(315)</t>
    </r>
  </si>
  <si>
    <r>
      <t xml:space="preserve">PZ - 3 889,11   </t>
    </r>
    <r>
      <rPr>
        <b/>
        <sz val="11"/>
        <color rgb="FF00B0F0"/>
        <rFont val="Calibri"/>
        <family val="2"/>
        <charset val="238"/>
        <scheme val="minor"/>
      </rPr>
      <t>(315)</t>
    </r>
  </si>
  <si>
    <r>
      <t xml:space="preserve">RW - 97 583,12 </t>
    </r>
    <r>
      <rPr>
        <b/>
        <sz val="11"/>
        <color rgb="FF7030A0"/>
        <rFont val="Calibri"/>
        <family val="2"/>
        <charset val="238"/>
        <scheme val="minor"/>
      </rPr>
      <t>(1300)</t>
    </r>
  </si>
  <si>
    <r>
      <t xml:space="preserve">PZ - 62 982,27  </t>
    </r>
    <r>
      <rPr>
        <b/>
        <sz val="11"/>
        <color rgb="FF7030A0"/>
        <rFont val="Calibri"/>
        <family val="2"/>
        <charset val="238"/>
        <scheme val="minor"/>
      </rPr>
      <t>(1300)</t>
    </r>
  </si>
  <si>
    <r>
      <t xml:space="preserve">RW-P - 79 855,09  </t>
    </r>
    <r>
      <rPr>
        <b/>
        <sz val="11"/>
        <color rgb="FF7030A0"/>
        <rFont val="Calibri"/>
        <family val="2"/>
        <charset val="238"/>
        <scheme val="minor"/>
      </rPr>
      <t>(1300)</t>
    </r>
  </si>
  <si>
    <t>Przyjęcia-rozchody= -203 418,02</t>
  </si>
  <si>
    <r>
      <t xml:space="preserve">Stan magazynów na dzień 30.11.2022(300 i 400) = </t>
    </r>
    <r>
      <rPr>
        <b/>
        <sz val="11"/>
        <color rgb="FF000000"/>
        <rFont val="Calibri"/>
        <family val="2"/>
        <charset val="238"/>
        <scheme val="minor"/>
      </rPr>
      <t>19 220 574,47 zł</t>
    </r>
  </si>
  <si>
    <r>
      <t xml:space="preserve">Stan magazynów na dzień 30.11.2022 (1300 i 1400) = </t>
    </r>
    <r>
      <rPr>
        <b/>
        <sz val="11"/>
        <color rgb="FF000000"/>
        <rFont val="Calibri"/>
        <family val="2"/>
        <charset val="238"/>
        <scheme val="minor"/>
      </rPr>
      <t>1 469 395,03  zł</t>
    </r>
  </si>
  <si>
    <t>Przyjęcia - rozchody (300) = 2 822 611,77  - 2 911 573,85 = -88 962,08 zł</t>
  </si>
  <si>
    <r>
      <t xml:space="preserve">Stan magazynowy na dzień 31.12.2022 (300 i 400) = 19 220 574,47 zł - 88 962,08 zł = </t>
    </r>
    <r>
      <rPr>
        <b/>
        <sz val="11"/>
        <color rgb="FF000000"/>
        <rFont val="Calibri"/>
        <family val="2"/>
        <charset val="238"/>
        <scheme val="minor"/>
      </rPr>
      <t>19 131 612,39 zł</t>
    </r>
  </si>
  <si>
    <t>Przyjęcia - rozchody (1300) = 62 982,27  - 177 438,21 zł = -114 455,94 zł</t>
  </si>
  <si>
    <r>
      <t xml:space="preserve">Stan magazynowy na dzień 31.12.2022 (1300 i 1400) =  1 469 395,03 zł - 114 455,94 zł = </t>
    </r>
    <r>
      <rPr>
        <b/>
        <sz val="11"/>
        <color rgb="FF000000"/>
        <rFont val="Calibri"/>
        <family val="2"/>
        <charset val="238"/>
        <scheme val="minor"/>
      </rPr>
      <t>1 354 939,09 zł</t>
    </r>
  </si>
  <si>
    <t>Szkice</t>
  </si>
  <si>
    <t>Zatwierdzone</t>
  </si>
  <si>
    <t>Razem</t>
  </si>
  <si>
    <t>Razem po korekcie</t>
  </si>
  <si>
    <t>Wartość magazynu ze szkicami</t>
  </si>
  <si>
    <t>Wartość magazynu (zatw)</t>
  </si>
  <si>
    <t>KO_RW</t>
  </si>
  <si>
    <t>MM+</t>
  </si>
  <si>
    <t>MM-</t>
  </si>
  <si>
    <t>MMD-</t>
  </si>
  <si>
    <t>PZI</t>
  </si>
  <si>
    <t>RW</t>
  </si>
  <si>
    <t>WZZ</t>
  </si>
  <si>
    <t>system</t>
  </si>
  <si>
    <t>jbb</t>
  </si>
  <si>
    <t>stan magazynu 300 na 31.12.2022 wg raportu 11.01</t>
  </si>
  <si>
    <t>19 105 020,87</t>
  </si>
  <si>
    <t>stan magazynu 300 na 31.11.2022 wg raportu 11.01</t>
  </si>
  <si>
    <t>19 220 574,47</t>
  </si>
  <si>
    <t>PZ+ PZI+KO_PZ</t>
  </si>
  <si>
    <t>WZZ+RW+RWP+KORW+KORWP</t>
  </si>
  <si>
    <t>Przesuniecia</t>
  </si>
  <si>
    <t>MM+,MM-,MMD</t>
  </si>
  <si>
    <t>Przyjecia mag. 300 1-30.12.2022 wg raportu 10.01</t>
  </si>
  <si>
    <t>Wydania mag 300 1-30.12.2022 wg raportu 10.01</t>
  </si>
  <si>
    <t>Podsumowanie obrotów</t>
  </si>
  <si>
    <t xml:space="preserve">Typ </t>
  </si>
  <si>
    <t>ZGODNE</t>
  </si>
  <si>
    <t>STAN wg  stanu na 31.11+przyjecia,wydania,przesuniecia</t>
  </si>
  <si>
    <t>KALKULACJA magazyn 300</t>
  </si>
  <si>
    <t>raport 10.01 Grudzień obroty 300 01.12.2022 - 31.12.2022</t>
  </si>
  <si>
    <t>19 105 267,57</t>
  </si>
  <si>
    <t>Korekta wartościowa KO_RW/3/300/1222</t>
  </si>
  <si>
    <t>korekta wartościowa na -246,7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</si>
</sst>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zł&quot;;[Red]\-#,##0.00\ &quot;zł&quot;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rgb="FF333333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1" fillId="0" borderId="0"/>
  </cellStyleXfs>
  <cellXfs count="34">
    <xf numFmtId="0" fontId="0" fillId="0" borderId="0" xfId="0"/>
    <xf numFmtId="22" fontId="1" fillId="0" borderId="0" xfId="0" applyNumberFormat="1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8" fontId="4" fillId="0" borderId="0" xfId="0" applyNumberFormat="1" applyFont="1"/>
    <xf numFmtId="0" fontId="9" fillId="0" borderId="0" xfId="0" applyFont="1"/>
    <xf numFmtId="0" fontId="11" fillId="0" borderId="0" xfId="1"/>
    <xf numFmtId="4" fontId="11" fillId="0" borderId="0" xfId="1" applyNumberFormat="1"/>
    <xf numFmtId="4" fontId="11" fillId="2" borderId="0" xfId="1" applyNumberFormat="1" applyFill="1"/>
    <xf numFmtId="0" fontId="0" fillId="0" borderId="0" xfId="0" applyAlignment="1">
      <alignment horizontal="right"/>
    </xf>
    <xf numFmtId="4" fontId="11" fillId="2" borderId="0" xfId="1" applyNumberFormat="1" applyFill="1" applyAlignment="1">
      <alignment horizontal="right"/>
    </xf>
    <xf numFmtId="4" fontId="11" fillId="0" borderId="0" xfId="1" applyNumberFormat="1" applyAlignment="1">
      <alignment horizontal="right"/>
    </xf>
    <xf numFmtId="4" fontId="12" fillId="3" borderId="0" xfId="1" applyNumberFormat="1" applyFont="1" applyFill="1"/>
    <xf numFmtId="4" fontId="13" fillId="3" borderId="0" xfId="1" applyNumberFormat="1" applyFont="1" applyFill="1"/>
    <xf numFmtId="4" fontId="0" fillId="3" borderId="0" xfId="0" applyNumberFormat="1" applyFill="1"/>
    <xf numFmtId="4" fontId="11" fillId="4" borderId="0" xfId="1" applyNumberFormat="1" applyFill="1"/>
    <xf numFmtId="4" fontId="13" fillId="4" borderId="0" xfId="1" applyNumberFormat="1" applyFont="1" applyFill="1"/>
    <xf numFmtId="4" fontId="0" fillId="4" borderId="0" xfId="0" applyNumberFormat="1" applyFill="1"/>
    <xf numFmtId="4" fontId="12" fillId="5" borderId="0" xfId="1" applyNumberFormat="1" applyFont="1" applyFill="1"/>
    <xf numFmtId="4" fontId="0" fillId="5" borderId="0" xfId="0" applyNumberFormat="1" applyFill="1"/>
    <xf numFmtId="4" fontId="0" fillId="0" borderId="0" xfId="0" applyNumberFormat="1" applyAlignment="1">
      <alignment horizontal="right"/>
    </xf>
    <xf numFmtId="0" fontId="15" fillId="0" borderId="0" xfId="0" applyFont="1"/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4" fillId="0" borderId="0" xfId="0" applyFont="1"/>
    <xf numFmtId="0" fontId="3" fillId="0" borderId="0" xfId="0" applyFont="1"/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16" fillId="0" borderId="0" xfId="0" applyFont="1"/>
  </cellXfs>
  <cellStyles count="2">
    <cellStyle name="Normalny" xfId="0" builtinId="0"/>
    <cellStyle name="Normalny 2" xfId="1" xr:uid="{E6699EB2-4150-4796-8F14-3764602287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ACED4-C3D9-4C7F-8822-F453AF42877B}">
  <dimension ref="A1:I33"/>
  <sheetViews>
    <sheetView tabSelected="1" zoomScaleNormal="100" workbookViewId="0">
      <selection activeCell="F9" sqref="F9"/>
    </sheetView>
  </sheetViews>
  <sheetFormatPr defaultRowHeight="14.5" x14ac:dyDescent="0.35"/>
  <cols>
    <col min="1" max="1" width="8.08984375" bestFit="1" customWidth="1"/>
    <col min="2" max="2" width="44.1796875" customWidth="1"/>
    <col min="3" max="3" width="12.1796875" style="12" bestFit="1" customWidth="1"/>
    <col min="4" max="4" width="12.1796875" style="23" bestFit="1" customWidth="1"/>
    <col min="5" max="5" width="16.08984375" customWidth="1"/>
    <col min="6" max="6" width="26.6328125" bestFit="1" customWidth="1"/>
    <col min="7" max="7" width="22.54296875" bestFit="1" customWidth="1"/>
    <col min="8" max="8" width="4.1796875" customWidth="1"/>
    <col min="9" max="9" width="26.54296875" bestFit="1" customWidth="1"/>
  </cols>
  <sheetData>
    <row r="1" spans="1:9" ht="21" x14ac:dyDescent="0.5">
      <c r="B1" s="24" t="s">
        <v>59</v>
      </c>
    </row>
    <row r="3" spans="1:9" x14ac:dyDescent="0.35">
      <c r="A3" s="11" t="s">
        <v>55</v>
      </c>
      <c r="B3" s="13" t="s">
        <v>29</v>
      </c>
      <c r="C3" s="13" t="s">
        <v>30</v>
      </c>
      <c r="D3" s="11" t="s">
        <v>31</v>
      </c>
      <c r="E3" s="11" t="s">
        <v>32</v>
      </c>
      <c r="F3" s="11" t="s">
        <v>33</v>
      </c>
      <c r="G3" s="11" t="s">
        <v>34</v>
      </c>
    </row>
    <row r="4" spans="1:9" x14ac:dyDescent="0.35">
      <c r="A4" s="9" t="s">
        <v>5</v>
      </c>
      <c r="B4" s="14">
        <v>0</v>
      </c>
      <c r="C4" s="14">
        <v>1166.6600000000001</v>
      </c>
      <c r="D4" s="10">
        <v>1166.6600000000001</v>
      </c>
      <c r="E4" s="10">
        <v>1166.6600000000001</v>
      </c>
      <c r="F4" s="10">
        <v>1166.6600000000001</v>
      </c>
      <c r="G4" s="16">
        <v>1166.6600000000001</v>
      </c>
    </row>
    <row r="5" spans="1:9" x14ac:dyDescent="0.35">
      <c r="A5" s="9" t="s">
        <v>35</v>
      </c>
      <c r="B5" s="14">
        <v>0</v>
      </c>
      <c r="C5" s="14">
        <v>1076.78</v>
      </c>
      <c r="D5" s="10">
        <v>1076.78</v>
      </c>
      <c r="E5" s="10">
        <v>1076.78</v>
      </c>
      <c r="F5" s="10">
        <v>-1076.78</v>
      </c>
      <c r="G5" s="19">
        <v>-830.08</v>
      </c>
      <c r="I5" t="s">
        <v>62</v>
      </c>
    </row>
    <row r="6" spans="1:9" x14ac:dyDescent="0.35">
      <c r="A6" s="9" t="s">
        <v>6</v>
      </c>
      <c r="B6" s="14">
        <v>0</v>
      </c>
      <c r="C6" s="14">
        <v>-24982.240000000002</v>
      </c>
      <c r="D6" s="10">
        <v>-24982.240000000002</v>
      </c>
      <c r="E6" s="10">
        <v>-24982.240000000002</v>
      </c>
      <c r="F6" s="10">
        <v>24982.240000000002</v>
      </c>
      <c r="G6" s="19">
        <v>24982.240000000002</v>
      </c>
    </row>
    <row r="7" spans="1:9" x14ac:dyDescent="0.35">
      <c r="A7" s="9" t="s">
        <v>36</v>
      </c>
      <c r="B7" s="14">
        <v>0</v>
      </c>
      <c r="C7" s="14">
        <v>34154.61</v>
      </c>
      <c r="D7" s="10">
        <v>34154.61</v>
      </c>
      <c r="E7" s="10">
        <v>34154.61</v>
      </c>
      <c r="F7" s="10">
        <v>34154.61</v>
      </c>
      <c r="G7" s="21">
        <v>34154.61</v>
      </c>
    </row>
    <row r="8" spans="1:9" x14ac:dyDescent="0.35">
      <c r="A8" s="9" t="s">
        <v>37</v>
      </c>
      <c r="B8" s="14">
        <v>0</v>
      </c>
      <c r="C8" s="14">
        <v>30978.71</v>
      </c>
      <c r="D8" s="10">
        <v>30978.71</v>
      </c>
      <c r="E8" s="10">
        <v>30978.71</v>
      </c>
      <c r="F8" s="10">
        <v>-30978.71</v>
      </c>
      <c r="G8" s="21">
        <v>-30978.71</v>
      </c>
    </row>
    <row r="9" spans="1:9" x14ac:dyDescent="0.35">
      <c r="A9" s="9" t="s">
        <v>38</v>
      </c>
      <c r="B9" s="14">
        <v>0</v>
      </c>
      <c r="C9" s="14">
        <v>22720.69</v>
      </c>
      <c r="D9" s="10">
        <v>22720.69</v>
      </c>
      <c r="E9" s="10">
        <v>22720.69</v>
      </c>
      <c r="F9" s="10">
        <v>-22720.69</v>
      </c>
      <c r="G9" s="21">
        <v>-22720.69</v>
      </c>
    </row>
    <row r="10" spans="1:9" x14ac:dyDescent="0.35">
      <c r="A10" s="9" t="s">
        <v>3</v>
      </c>
      <c r="B10" s="14">
        <v>0</v>
      </c>
      <c r="C10" s="14">
        <v>2821649.46</v>
      </c>
      <c r="D10" s="10">
        <v>2821649.46</v>
      </c>
      <c r="E10" s="10">
        <v>2822816.12</v>
      </c>
      <c r="F10" s="10">
        <v>2821649.46</v>
      </c>
      <c r="G10" s="15">
        <v>2821649.46</v>
      </c>
    </row>
    <row r="11" spans="1:9" x14ac:dyDescent="0.35">
      <c r="A11" s="9" t="s">
        <v>39</v>
      </c>
      <c r="B11" s="14">
        <v>0</v>
      </c>
      <c r="C11" s="14">
        <v>11629.5</v>
      </c>
      <c r="D11" s="10">
        <v>11629.5</v>
      </c>
      <c r="E11" s="10">
        <v>11629.5</v>
      </c>
      <c r="F11" s="10">
        <v>11629.5</v>
      </c>
      <c r="G11" s="15">
        <v>11629.5</v>
      </c>
    </row>
    <row r="12" spans="1:9" x14ac:dyDescent="0.35">
      <c r="A12" s="9" t="s">
        <v>40</v>
      </c>
      <c r="B12" s="14">
        <v>0</v>
      </c>
      <c r="C12" s="14">
        <v>1541243.12</v>
      </c>
      <c r="D12" s="10">
        <v>1541243.12</v>
      </c>
      <c r="E12" s="10">
        <v>1542319.9</v>
      </c>
      <c r="F12" s="10">
        <v>-1541243.12</v>
      </c>
      <c r="G12" s="19">
        <v>-1541243.12</v>
      </c>
    </row>
    <row r="13" spans="1:9" x14ac:dyDescent="0.35">
      <c r="A13" s="9" t="s">
        <v>4</v>
      </c>
      <c r="B13" s="14">
        <v>0</v>
      </c>
      <c r="C13" s="14">
        <v>1401282.92</v>
      </c>
      <c r="D13" s="10">
        <v>1401282.92</v>
      </c>
      <c r="E13" s="10">
        <v>1376300.68</v>
      </c>
      <c r="F13" s="10">
        <v>-1401282.92</v>
      </c>
      <c r="G13" s="19">
        <v>-1401282.92</v>
      </c>
    </row>
    <row r="14" spans="1:9" x14ac:dyDescent="0.35">
      <c r="A14" s="9" t="s">
        <v>7</v>
      </c>
      <c r="B14" s="14">
        <v>0</v>
      </c>
      <c r="C14" s="14">
        <v>100805.39</v>
      </c>
      <c r="D14" s="10">
        <v>100805.39</v>
      </c>
      <c r="E14" s="10">
        <v>100805.39</v>
      </c>
      <c r="F14" s="10">
        <v>100805.39</v>
      </c>
      <c r="G14" s="10">
        <v>100805.39</v>
      </c>
    </row>
    <row r="15" spans="1:9" x14ac:dyDescent="0.35">
      <c r="A15" s="9" t="s">
        <v>8</v>
      </c>
      <c r="B15" s="14">
        <v>0</v>
      </c>
      <c r="C15" s="14">
        <v>100805.39</v>
      </c>
      <c r="D15" s="10">
        <v>100805.39</v>
      </c>
      <c r="E15" s="10">
        <v>100805.39</v>
      </c>
      <c r="F15" s="10">
        <v>-100805.39</v>
      </c>
      <c r="G15" s="10">
        <v>-100805.39</v>
      </c>
    </row>
    <row r="16" spans="1:9" x14ac:dyDescent="0.35">
      <c r="A16" s="9" t="s">
        <v>41</v>
      </c>
      <c r="B16" s="14">
        <v>0</v>
      </c>
      <c r="C16" s="14">
        <v>11833.85</v>
      </c>
      <c r="D16" s="10">
        <v>11833.85</v>
      </c>
      <c r="E16" s="10">
        <v>11833.85</v>
      </c>
      <c r="F16" s="10">
        <v>-11833.85</v>
      </c>
      <c r="G16" s="18">
        <v>-11833.85</v>
      </c>
    </row>
    <row r="18" spans="1:5" ht="21" x14ac:dyDescent="0.5">
      <c r="B18" s="24" t="s">
        <v>58</v>
      </c>
    </row>
    <row r="19" spans="1:5" x14ac:dyDescent="0.35">
      <c r="C19" s="12" t="s">
        <v>43</v>
      </c>
      <c r="D19" s="23" t="s">
        <v>42</v>
      </c>
    </row>
    <row r="20" spans="1:5" x14ac:dyDescent="0.35">
      <c r="A20">
        <v>1</v>
      </c>
      <c r="B20" t="s">
        <v>46</v>
      </c>
      <c r="C20" s="12" t="s">
        <v>47</v>
      </c>
      <c r="D20" s="23">
        <v>19220574.469999999</v>
      </c>
    </row>
    <row r="21" spans="1:5" x14ac:dyDescent="0.35">
      <c r="A21">
        <v>2</v>
      </c>
      <c r="B21" t="s">
        <v>52</v>
      </c>
      <c r="D21" s="17">
        <f>G10+G4+G11</f>
        <v>2834445.62</v>
      </c>
      <c r="E21" t="s">
        <v>48</v>
      </c>
    </row>
    <row r="22" spans="1:5" x14ac:dyDescent="0.35">
      <c r="A22">
        <v>3</v>
      </c>
      <c r="B22" t="s">
        <v>53</v>
      </c>
      <c r="D22" s="20">
        <f>G12+G5+G16+G13+G6</f>
        <v>-2930207.73</v>
      </c>
      <c r="E22" t="s">
        <v>49</v>
      </c>
    </row>
    <row r="23" spans="1:5" x14ac:dyDescent="0.35">
      <c r="A23">
        <v>4</v>
      </c>
      <c r="B23" t="s">
        <v>50</v>
      </c>
      <c r="D23" s="22">
        <f>G7+G8+G9</f>
        <v>-19544.789999999997</v>
      </c>
      <c r="E23" t="s">
        <v>51</v>
      </c>
    </row>
    <row r="24" spans="1:5" x14ac:dyDescent="0.35">
      <c r="A24">
        <v>5</v>
      </c>
      <c r="B24" t="s">
        <v>54</v>
      </c>
      <c r="D24" s="23">
        <f>SUM(D21:D23)</f>
        <v>-115306.89999999986</v>
      </c>
    </row>
    <row r="25" spans="1:5" x14ac:dyDescent="0.35">
      <c r="A25">
        <v>6</v>
      </c>
      <c r="B25" s="2" t="s">
        <v>57</v>
      </c>
      <c r="C25" s="25"/>
      <c r="D25" s="26">
        <f>D20+D24</f>
        <v>19105267.57</v>
      </c>
      <c r="E25" s="2" t="s">
        <v>56</v>
      </c>
    </row>
    <row r="26" spans="1:5" x14ac:dyDescent="0.35">
      <c r="A26">
        <v>7</v>
      </c>
      <c r="B26" s="2" t="s">
        <v>44</v>
      </c>
      <c r="C26" s="25"/>
      <c r="D26" s="33" t="s">
        <v>60</v>
      </c>
      <c r="E26" s="2" t="s">
        <v>56</v>
      </c>
    </row>
    <row r="29" spans="1:5" x14ac:dyDescent="0.35">
      <c r="B29" t="s">
        <v>61</v>
      </c>
    </row>
    <row r="30" spans="1:5" x14ac:dyDescent="0.35">
      <c r="B30" s="1" t="s">
        <v>1</v>
      </c>
      <c r="C30">
        <v>-29.43</v>
      </c>
    </row>
    <row r="31" spans="1:5" x14ac:dyDescent="0.35">
      <c r="B31" s="1" t="s">
        <v>2</v>
      </c>
      <c r="C31">
        <v>-19.149999999999999</v>
      </c>
    </row>
    <row r="32" spans="1:5" x14ac:dyDescent="0.35">
      <c r="B32" s="1" t="s">
        <v>0</v>
      </c>
      <c r="C32">
        <v>-198.12</v>
      </c>
    </row>
    <row r="33" spans="3:3" x14ac:dyDescent="0.35">
      <c r="C33" s="2">
        <f>SUM(C30:C32)</f>
        <v>-246.7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A1DD3-4A97-4D4E-92B1-658B7499D626}">
  <dimension ref="A1:G26"/>
  <sheetViews>
    <sheetView zoomScaleNormal="100" workbookViewId="0">
      <selection activeCell="B15" sqref="B15"/>
    </sheetView>
  </sheetViews>
  <sheetFormatPr defaultRowHeight="14.5" x14ac:dyDescent="0.35"/>
  <cols>
    <col min="1" max="1" width="8.08984375" bestFit="1" customWidth="1"/>
    <col min="2" max="2" width="44.1796875" bestFit="1" customWidth="1"/>
    <col min="3" max="3" width="12.1796875" style="12" bestFit="1" customWidth="1"/>
    <col min="4" max="4" width="12.1796875" style="23" bestFit="1" customWidth="1"/>
    <col min="5" max="5" width="16.08984375" customWidth="1"/>
    <col min="6" max="6" width="26.6328125" bestFit="1" customWidth="1"/>
    <col min="7" max="7" width="22.54296875" bestFit="1" customWidth="1"/>
    <col min="8" max="8" width="4.1796875" customWidth="1"/>
    <col min="9" max="9" width="22.26953125" bestFit="1" customWidth="1"/>
  </cols>
  <sheetData>
    <row r="1" spans="1:7" ht="21" x14ac:dyDescent="0.5">
      <c r="B1" s="24" t="s">
        <v>59</v>
      </c>
    </row>
    <row r="3" spans="1:7" x14ac:dyDescent="0.35">
      <c r="A3" s="11" t="s">
        <v>55</v>
      </c>
      <c r="B3" s="13" t="s">
        <v>29</v>
      </c>
      <c r="C3" s="13" t="s">
        <v>30</v>
      </c>
      <c r="D3" s="11" t="s">
        <v>31</v>
      </c>
      <c r="E3" s="11" t="s">
        <v>32</v>
      </c>
      <c r="F3" s="11" t="s">
        <v>33</v>
      </c>
      <c r="G3" s="11" t="s">
        <v>34</v>
      </c>
    </row>
    <row r="4" spans="1:7" x14ac:dyDescent="0.35">
      <c r="A4" s="9" t="s">
        <v>5</v>
      </c>
      <c r="B4" s="14">
        <v>0</v>
      </c>
      <c r="C4" s="14">
        <v>1166.6600000000001</v>
      </c>
      <c r="D4" s="10">
        <v>1166.6600000000001</v>
      </c>
      <c r="E4" s="10">
        <v>1166.6600000000001</v>
      </c>
      <c r="F4" s="10">
        <v>1166.6600000000001</v>
      </c>
      <c r="G4" s="16">
        <v>1166.6600000000001</v>
      </c>
    </row>
    <row r="5" spans="1:7" x14ac:dyDescent="0.35">
      <c r="A5" s="9" t="s">
        <v>35</v>
      </c>
      <c r="B5" s="14">
        <v>0</v>
      </c>
      <c r="C5" s="14">
        <v>1076.78</v>
      </c>
      <c r="D5" s="10">
        <v>1076.78</v>
      </c>
      <c r="E5" s="10">
        <v>1076.78</v>
      </c>
      <c r="F5" s="10">
        <v>-1076.78</v>
      </c>
      <c r="G5" s="19">
        <v>-1076.78</v>
      </c>
    </row>
    <row r="6" spans="1:7" x14ac:dyDescent="0.35">
      <c r="A6" s="9" t="s">
        <v>6</v>
      </c>
      <c r="B6" s="14">
        <v>0</v>
      </c>
      <c r="C6" s="14">
        <v>-24982.240000000002</v>
      </c>
      <c r="D6" s="10">
        <v>-24982.240000000002</v>
      </c>
      <c r="E6" s="10">
        <v>-24982.240000000002</v>
      </c>
      <c r="F6" s="10">
        <v>24982.240000000002</v>
      </c>
      <c r="G6" s="19">
        <v>24982.240000000002</v>
      </c>
    </row>
    <row r="7" spans="1:7" x14ac:dyDescent="0.35">
      <c r="A7" s="9" t="s">
        <v>36</v>
      </c>
      <c r="B7" s="14">
        <v>0</v>
      </c>
      <c r="C7" s="14">
        <v>34154.61</v>
      </c>
      <c r="D7" s="10">
        <v>34154.61</v>
      </c>
      <c r="E7" s="10">
        <v>34154.61</v>
      </c>
      <c r="F7" s="10">
        <v>34154.61</v>
      </c>
      <c r="G7" s="21">
        <v>34154.61</v>
      </c>
    </row>
    <row r="8" spans="1:7" x14ac:dyDescent="0.35">
      <c r="A8" s="9" t="s">
        <v>37</v>
      </c>
      <c r="B8" s="14">
        <v>0</v>
      </c>
      <c r="C8" s="14">
        <v>30978.71</v>
      </c>
      <c r="D8" s="10">
        <v>30978.71</v>
      </c>
      <c r="E8" s="10">
        <v>30978.71</v>
      </c>
      <c r="F8" s="10">
        <v>-30978.71</v>
      </c>
      <c r="G8" s="21">
        <v>-30978.71</v>
      </c>
    </row>
    <row r="9" spans="1:7" x14ac:dyDescent="0.35">
      <c r="A9" s="9" t="s">
        <v>38</v>
      </c>
      <c r="B9" s="14">
        <v>0</v>
      </c>
      <c r="C9" s="14">
        <v>22720.69</v>
      </c>
      <c r="D9" s="10">
        <v>22720.69</v>
      </c>
      <c r="E9" s="10">
        <v>22720.69</v>
      </c>
      <c r="F9" s="10">
        <v>-22720.69</v>
      </c>
      <c r="G9" s="21">
        <v>-22720.69</v>
      </c>
    </row>
    <row r="10" spans="1:7" x14ac:dyDescent="0.35">
      <c r="A10" s="9" t="s">
        <v>3</v>
      </c>
      <c r="B10" s="14">
        <v>0</v>
      </c>
      <c r="C10" s="14">
        <v>2821649.46</v>
      </c>
      <c r="D10" s="10">
        <v>2821649.46</v>
      </c>
      <c r="E10" s="10">
        <v>2822816.12</v>
      </c>
      <c r="F10" s="10">
        <v>2821649.46</v>
      </c>
      <c r="G10" s="15">
        <v>2821649.46</v>
      </c>
    </row>
    <row r="11" spans="1:7" x14ac:dyDescent="0.35">
      <c r="A11" s="9" t="s">
        <v>39</v>
      </c>
      <c r="B11" s="14">
        <v>0</v>
      </c>
      <c r="C11" s="14">
        <v>11629.5</v>
      </c>
      <c r="D11" s="10">
        <v>11629.5</v>
      </c>
      <c r="E11" s="10">
        <v>11629.5</v>
      </c>
      <c r="F11" s="10">
        <v>11629.5</v>
      </c>
      <c r="G11" s="15">
        <v>11629.5</v>
      </c>
    </row>
    <row r="12" spans="1:7" x14ac:dyDescent="0.35">
      <c r="A12" s="9" t="s">
        <v>40</v>
      </c>
      <c r="B12" s="14">
        <v>0</v>
      </c>
      <c r="C12" s="14">
        <v>1541243.12</v>
      </c>
      <c r="D12" s="10">
        <v>1541243.12</v>
      </c>
      <c r="E12" s="10">
        <v>1542319.9</v>
      </c>
      <c r="F12" s="10">
        <v>-1541243.12</v>
      </c>
      <c r="G12" s="19">
        <v>-1541243.12</v>
      </c>
    </row>
    <row r="13" spans="1:7" x14ac:dyDescent="0.35">
      <c r="A13" s="9" t="s">
        <v>4</v>
      </c>
      <c r="B13" s="14">
        <v>0</v>
      </c>
      <c r="C13" s="14">
        <v>1401282.92</v>
      </c>
      <c r="D13" s="10">
        <v>1401282.92</v>
      </c>
      <c r="E13" s="10">
        <v>1376300.68</v>
      </c>
      <c r="F13" s="10">
        <v>-1401282.92</v>
      </c>
      <c r="G13" s="19">
        <v>-1401282.92</v>
      </c>
    </row>
    <row r="14" spans="1:7" x14ac:dyDescent="0.35">
      <c r="A14" s="9" t="s">
        <v>7</v>
      </c>
      <c r="B14" s="14">
        <v>0</v>
      </c>
      <c r="C14" s="14">
        <v>100805.39</v>
      </c>
      <c r="D14" s="10">
        <v>100805.39</v>
      </c>
      <c r="E14" s="10">
        <v>100805.39</v>
      </c>
      <c r="F14" s="10">
        <v>100805.39</v>
      </c>
      <c r="G14" s="10">
        <v>100805.39</v>
      </c>
    </row>
    <row r="15" spans="1:7" x14ac:dyDescent="0.35">
      <c r="A15" s="9" t="s">
        <v>8</v>
      </c>
      <c r="B15" s="14">
        <v>0</v>
      </c>
      <c r="C15" s="14">
        <v>100805.39</v>
      </c>
      <c r="D15" s="10">
        <v>100805.39</v>
      </c>
      <c r="E15" s="10">
        <v>100805.39</v>
      </c>
      <c r="F15" s="10">
        <v>-100805.39</v>
      </c>
      <c r="G15" s="10">
        <v>-100805.39</v>
      </c>
    </row>
    <row r="16" spans="1:7" x14ac:dyDescent="0.35">
      <c r="A16" s="9" t="s">
        <v>41</v>
      </c>
      <c r="B16" s="14">
        <v>0</v>
      </c>
      <c r="C16" s="14">
        <v>11833.85</v>
      </c>
      <c r="D16" s="10">
        <v>11833.85</v>
      </c>
      <c r="E16" s="10">
        <v>11833.85</v>
      </c>
      <c r="F16" s="10">
        <v>-11833.85</v>
      </c>
      <c r="G16" s="18">
        <v>-11833.85</v>
      </c>
    </row>
    <row r="18" spans="1:5" ht="21" x14ac:dyDescent="0.5">
      <c r="B18" s="24" t="s">
        <v>58</v>
      </c>
    </row>
    <row r="19" spans="1:5" x14ac:dyDescent="0.35">
      <c r="C19" s="12" t="s">
        <v>43</v>
      </c>
      <c r="D19" s="23" t="s">
        <v>42</v>
      </c>
    </row>
    <row r="20" spans="1:5" x14ac:dyDescent="0.35">
      <c r="A20">
        <v>1</v>
      </c>
      <c r="B20" t="s">
        <v>46</v>
      </c>
      <c r="C20" s="12" t="s">
        <v>47</v>
      </c>
      <c r="D20" s="23">
        <v>19220574.469999999</v>
      </c>
    </row>
    <row r="21" spans="1:5" x14ac:dyDescent="0.35">
      <c r="A21">
        <v>2</v>
      </c>
      <c r="B21" t="s">
        <v>52</v>
      </c>
      <c r="D21" s="17">
        <f>G10+G4+G11</f>
        <v>2834445.62</v>
      </c>
      <c r="E21" t="s">
        <v>48</v>
      </c>
    </row>
    <row r="22" spans="1:5" x14ac:dyDescent="0.35">
      <c r="A22">
        <v>3</v>
      </c>
      <c r="B22" t="s">
        <v>53</v>
      </c>
      <c r="D22" s="20">
        <f>G12+G5+G16+G13+G6</f>
        <v>-2930454.4299999997</v>
      </c>
      <c r="E22" t="s">
        <v>49</v>
      </c>
    </row>
    <row r="23" spans="1:5" x14ac:dyDescent="0.35">
      <c r="A23">
        <v>4</v>
      </c>
      <c r="B23" t="s">
        <v>50</v>
      </c>
      <c r="D23" s="22">
        <f>G7+G8+G9</f>
        <v>-19544.789999999997</v>
      </c>
      <c r="E23" t="s">
        <v>51</v>
      </c>
    </row>
    <row r="24" spans="1:5" x14ac:dyDescent="0.35">
      <c r="A24">
        <v>5</v>
      </c>
      <c r="B24" t="s">
        <v>54</v>
      </c>
      <c r="D24" s="23">
        <f>SUM(D21:D23)</f>
        <v>-115553.59999999958</v>
      </c>
    </row>
    <row r="25" spans="1:5" x14ac:dyDescent="0.35">
      <c r="A25">
        <v>6</v>
      </c>
      <c r="B25" s="2" t="s">
        <v>57</v>
      </c>
      <c r="C25" s="25"/>
      <c r="D25" s="26">
        <f>D20+D24</f>
        <v>19105020.870000001</v>
      </c>
      <c r="E25" s="2" t="s">
        <v>56</v>
      </c>
    </row>
    <row r="26" spans="1:5" x14ac:dyDescent="0.35">
      <c r="A26">
        <v>7</v>
      </c>
      <c r="B26" s="2" t="s">
        <v>44</v>
      </c>
      <c r="C26" s="25"/>
      <c r="D26" s="26" t="s">
        <v>45</v>
      </c>
      <c r="E26" s="2" t="s">
        <v>56</v>
      </c>
    </row>
  </sheetData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13E96-BF11-4380-BE93-78800A2C7CF9}">
  <dimension ref="A1:E23"/>
  <sheetViews>
    <sheetView workbookViewId="0">
      <selection activeCell="A15" sqref="A15:C15"/>
    </sheetView>
  </sheetViews>
  <sheetFormatPr defaultRowHeight="14.5" x14ac:dyDescent="0.35"/>
  <cols>
    <col min="1" max="1" width="37.90625" customWidth="1"/>
    <col min="2" max="2" width="51.6328125" customWidth="1"/>
  </cols>
  <sheetData>
    <row r="1" spans="1:5" x14ac:dyDescent="0.35">
      <c r="A1" s="30" t="s">
        <v>9</v>
      </c>
      <c r="B1" s="30"/>
      <c r="C1" s="3"/>
      <c r="D1" s="3"/>
      <c r="E1" s="3"/>
    </row>
    <row r="2" spans="1:5" x14ac:dyDescent="0.35">
      <c r="A2" s="4" t="s">
        <v>10</v>
      </c>
      <c r="B2" s="4" t="s">
        <v>11</v>
      </c>
      <c r="C2" s="3"/>
      <c r="E2" s="3"/>
    </row>
    <row r="3" spans="1:5" x14ac:dyDescent="0.35">
      <c r="A3" s="3" t="s">
        <v>12</v>
      </c>
      <c r="B3" s="3" t="s">
        <v>13</v>
      </c>
      <c r="C3" s="3"/>
      <c r="D3" s="3"/>
      <c r="E3" s="3"/>
    </row>
    <row r="4" spans="1:5" x14ac:dyDescent="0.35">
      <c r="A4" s="3" t="s">
        <v>14</v>
      </c>
      <c r="B4" s="3" t="s">
        <v>15</v>
      </c>
      <c r="C4" s="3"/>
      <c r="D4" s="3"/>
      <c r="E4" s="3"/>
    </row>
    <row r="5" spans="1:5" x14ac:dyDescent="0.35">
      <c r="A5" s="5" t="s">
        <v>16</v>
      </c>
      <c r="B5" s="3" t="s">
        <v>17</v>
      </c>
      <c r="C5" s="3"/>
      <c r="D5" s="3"/>
      <c r="E5" s="3"/>
    </row>
    <row r="6" spans="1:5" x14ac:dyDescent="0.35">
      <c r="A6" s="6" t="s">
        <v>18</v>
      </c>
      <c r="B6" s="3" t="s">
        <v>19</v>
      </c>
      <c r="C6" s="3"/>
      <c r="D6" s="3"/>
      <c r="E6" s="3"/>
    </row>
    <row r="7" spans="1:5" x14ac:dyDescent="0.35">
      <c r="A7" s="3" t="s">
        <v>20</v>
      </c>
      <c r="B7" s="3" t="s">
        <v>21</v>
      </c>
      <c r="C7" s="3"/>
      <c r="D7" s="3"/>
      <c r="E7" s="3"/>
    </row>
    <row r="8" spans="1:5" x14ac:dyDescent="0.35">
      <c r="A8" s="7">
        <v>2889483.15</v>
      </c>
      <c r="B8" s="7">
        <v>3092901.17</v>
      </c>
      <c r="C8" s="3"/>
      <c r="D8" s="3"/>
      <c r="E8" s="3"/>
    </row>
    <row r="9" spans="1:5" x14ac:dyDescent="0.35">
      <c r="A9" s="3"/>
      <c r="B9" s="3"/>
      <c r="C9" s="3"/>
      <c r="D9" s="3"/>
      <c r="E9" s="3"/>
    </row>
    <row r="10" spans="1:5" x14ac:dyDescent="0.35">
      <c r="A10" s="3"/>
      <c r="B10" s="4"/>
      <c r="C10" s="3"/>
      <c r="D10" s="3"/>
      <c r="E10" s="3"/>
    </row>
    <row r="11" spans="1:5" ht="15.5" x14ac:dyDescent="0.35">
      <c r="A11" s="3"/>
      <c r="B11" s="8"/>
      <c r="C11" s="3"/>
      <c r="D11" s="3"/>
      <c r="E11" s="3"/>
    </row>
    <row r="12" spans="1:5" x14ac:dyDescent="0.35">
      <c r="A12" s="3"/>
      <c r="B12" s="3"/>
      <c r="C12" s="3"/>
      <c r="D12" s="3"/>
      <c r="E12" s="3"/>
    </row>
    <row r="13" spans="1:5" x14ac:dyDescent="0.35">
      <c r="A13" s="27" t="s">
        <v>22</v>
      </c>
      <c r="B13" s="27"/>
      <c r="C13" s="3"/>
      <c r="D13" s="3"/>
      <c r="E13" s="3"/>
    </row>
    <row r="14" spans="1:5" x14ac:dyDescent="0.35">
      <c r="A14" s="31" t="s">
        <v>23</v>
      </c>
      <c r="B14" s="31"/>
      <c r="C14" s="31"/>
      <c r="D14" s="3"/>
      <c r="E14" s="3"/>
    </row>
    <row r="15" spans="1:5" ht="43.5" customHeight="1" x14ac:dyDescent="0.35">
      <c r="A15" s="32" t="s">
        <v>24</v>
      </c>
      <c r="B15" s="32"/>
      <c r="C15" s="32"/>
      <c r="D15" s="3"/>
      <c r="E15" s="3"/>
    </row>
    <row r="16" spans="1:5" x14ac:dyDescent="0.35">
      <c r="A16" s="3"/>
      <c r="B16" s="3"/>
      <c r="C16" s="3"/>
      <c r="D16" s="3"/>
      <c r="E16" s="3"/>
    </row>
    <row r="17" spans="1:5" x14ac:dyDescent="0.35">
      <c r="A17" s="27" t="s">
        <v>25</v>
      </c>
      <c r="B17" s="27"/>
      <c r="C17" s="27"/>
      <c r="D17" s="3"/>
      <c r="E17" s="3"/>
    </row>
    <row r="18" spans="1:5" x14ac:dyDescent="0.35">
      <c r="A18" s="28" t="s">
        <v>26</v>
      </c>
      <c r="B18" s="28"/>
      <c r="C18" s="28"/>
      <c r="D18" s="28"/>
      <c r="E18" s="28"/>
    </row>
    <row r="19" spans="1:5" x14ac:dyDescent="0.35">
      <c r="A19" s="27" t="s">
        <v>27</v>
      </c>
      <c r="B19" s="27"/>
      <c r="C19" s="27"/>
      <c r="D19" s="3"/>
      <c r="E19" s="3"/>
    </row>
    <row r="20" spans="1:5" x14ac:dyDescent="0.35">
      <c r="A20" s="28" t="s">
        <v>28</v>
      </c>
      <c r="B20" s="28"/>
      <c r="C20" s="28"/>
      <c r="D20" s="28"/>
      <c r="E20" s="28"/>
    </row>
    <row r="21" spans="1:5" x14ac:dyDescent="0.35">
      <c r="A21" s="3"/>
      <c r="B21" s="3"/>
      <c r="C21" s="3"/>
      <c r="D21" s="3"/>
      <c r="E21" s="3"/>
    </row>
    <row r="22" spans="1:5" x14ac:dyDescent="0.35">
      <c r="A22" s="29"/>
      <c r="B22" s="29"/>
      <c r="C22" s="29"/>
      <c r="D22" s="3"/>
      <c r="E22" s="3"/>
    </row>
    <row r="23" spans="1:5" x14ac:dyDescent="0.35">
      <c r="A23" s="3"/>
      <c r="B23" s="3"/>
      <c r="C23" s="3"/>
      <c r="D23" s="3"/>
      <c r="E23" s="3"/>
    </row>
  </sheetData>
  <mergeCells count="9">
    <mergeCell ref="A19:C19"/>
    <mergeCell ref="A20:E20"/>
    <mergeCell ref="A22:C22"/>
    <mergeCell ref="A1:B1"/>
    <mergeCell ref="A13:B13"/>
    <mergeCell ref="A14:C14"/>
    <mergeCell ref="A15:C15"/>
    <mergeCell ref="A17:C17"/>
    <mergeCell ref="A18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Kalkulacja system po korekcie  </vt:lpstr>
      <vt:lpstr>Kalkulacja system</vt:lpstr>
      <vt:lpstr>Kalkulacja jbb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Kotynia</dc:creator>
  <cp:lastModifiedBy>Marcin Kotynia</cp:lastModifiedBy>
  <dcterms:created xsi:type="dcterms:W3CDTF">2022-12-31T10:12:30Z</dcterms:created>
  <dcterms:modified xsi:type="dcterms:W3CDTF">2022-12-31T12:35:18Z</dcterms:modified>
</cp:coreProperties>
</file>